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<sst xmlns="http://schemas.openxmlformats.org/spreadsheetml/2006/main" count="151" uniqueCount="85">
  <si>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</si>
  <si>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</si>
  <si>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</si>
  <si>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</si>
  <si>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</si>
  <si>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</si>
  <si>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</si>
  <si>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</si>
  <si>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</si>
  <si>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</si>
  <si>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</si>
  <si>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</si>
  <si>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</si>
  <si>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</si>
  <si>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</si>
  <si>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</si>
  <si>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</si>
  <si>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</si>
  <si>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</si>
  <si>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</si>
  <si>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</si>
  <si>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</si>
  <si>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</si>
  <si>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</si>
  <si>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</si>
  <si>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</si>
  <si>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</si>
  <si>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</si>
  <si>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</si>
  <si>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</si>
  <si>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</si>
  <si>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</si>
  <si>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</si>
  <si>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</si>
  <si>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</si>
  <si>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</si>
  <si>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</si>
  <si>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</si>
  <si>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</si>
  <si>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</si>
  <si>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</si>
  <si>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</si>
  <si>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</si>
  <si>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</si>
  <si>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</si>
  <si>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</si>
  <si>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</si>
  <si>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</si>
  <si>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</si>
  <si>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</si>
  <si>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</si>
  <si>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</si>
  <si>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</si>
  <si>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</si>
  <si>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</si>
  <si>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</si>
  <si>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</si>
  <si>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</si>
  <si>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</si>
  <si>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</si>
  <si>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</si>
  <si>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</si>
  <si>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</si>
  <si>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</si>
  <si>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</si>
  <si>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</si>
  <si>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</si>
  <si>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</si>
  <si>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</si>
  <si>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</si>
  <si>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</si>
  <si>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</si>
  <si>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</si>
  <si>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</si>
  <si>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</si>
  <si>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</si>
  <si>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</si>
  <si>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</si>
  <si>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</si>
  <si>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</si>
  <si>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</si>
  <si>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06.03.2017</t>
  </si>
  <si>
    <r>
      <t xml:space="preserve">станом на 06.03.2017р.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</si>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</sst>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 val="autoZero"/>
        <c:auto val="0"/>
        <c:lblOffset val="100"/>
        <c:tickLblSkip val="1"/>
        <c:noMultiLvlLbl val="0"/>
      </c:catAx>
      <c:valAx>
        <c:axId val="120275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0"/>
        <c:lblOffset val="100"/>
        <c:tickLblSkip val="1"/>
        <c:noMultiLvlLbl val="0"/>
      </c:catAx>
      <c:valAx>
        <c:axId val="347066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0"/>
        <c:lblOffset val="100"/>
        <c:tickLblSkip val="1"/>
        <c:noMultiLvlLbl val="0"/>
      </c:catAx>
      <c:valAx>
        <c:axId val="5977556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109129"/>
        <c:axId val="9982162"/>
      </c:bar3D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9129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730595"/>
        <c:axId val="3248764"/>
      </c:bar3D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215 564,5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-82 296,6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- 82 792,4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76</v>
      </c>
      <c r="Q1" s="134"/>
      <c r="R1" s="134"/>
      <c r="S1" s="134"/>
      <c r="T1" s="134"/>
      <c r="U1" s="135"/>
    </row>
    <row r="2" spans="1:21" ht="15" thickBo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66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2" t="s">
        <v>47</v>
      </c>
      <c r="T3" s="14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4">
        <v>0</v>
      </c>
      <c r="T4" s="14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6">
        <v>0</v>
      </c>
      <c r="T5" s="12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8">
        <v>0</v>
      </c>
      <c r="T7" s="12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6">
        <v>1</v>
      </c>
      <c r="T15" s="12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6">
        <v>0</v>
      </c>
      <c r="T17" s="12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6">
        <v>0</v>
      </c>
      <c r="T18" s="12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6">
        <v>0</v>
      </c>
      <c r="T19" s="12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6">
        <v>0</v>
      </c>
      <c r="T21" s="12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5">
        <f>SUM(S4:S22)</f>
        <v>1</v>
      </c>
      <c r="T23" s="11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8" t="s">
        <v>29</v>
      </c>
      <c r="Q27" s="118"/>
      <c r="R27" s="118"/>
      <c r="S27" s="11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9">
        <v>42767</v>
      </c>
      <c r="Q28" s="122">
        <f>'[2]січень 17'!$D$94</f>
        <v>9505.30341</v>
      </c>
      <c r="R28" s="122"/>
      <c r="S28" s="12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0"/>
      <c r="Q29" s="122"/>
      <c r="R29" s="122"/>
      <c r="S29" s="12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3" t="s">
        <v>45</v>
      </c>
      <c r="R31" s="12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40</v>
      </c>
      <c r="R32" s="12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4" t="s">
        <v>31</v>
      </c>
      <c r="Q37" s="114"/>
      <c r="R37" s="114"/>
      <c r="S37" s="11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9">
        <v>42767</v>
      </c>
      <c r="Q38" s="121">
        <f>104633628.96/1000</f>
        <v>104633.62895999999</v>
      </c>
      <c r="R38" s="121"/>
      <c r="S38" s="12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0"/>
      <c r="Q39" s="121"/>
      <c r="R39" s="121"/>
      <c r="S39" s="12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75</v>
      </c>
      <c r="Q1" s="134"/>
      <c r="R1" s="134"/>
      <c r="S1" s="134"/>
      <c r="T1" s="134"/>
      <c r="U1" s="135"/>
    </row>
    <row r="2" spans="1:21" ht="15" thickBo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74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4">
        <v>0</v>
      </c>
      <c r="T4" s="14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8">
        <v>1</v>
      </c>
      <c r="T7" s="12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6">
        <v>0</v>
      </c>
      <c r="T14" s="12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6">
        <v>0</v>
      </c>
      <c r="T15" s="12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6">
        <v>0</v>
      </c>
      <c r="T17" s="12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6">
        <v>0</v>
      </c>
      <c r="T18" s="12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6">
        <v>0</v>
      </c>
      <c r="T19" s="12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6">
        <v>0</v>
      </c>
      <c r="T21" s="12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6">
        <v>0</v>
      </c>
      <c r="T23" s="14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5">
        <f>SUM(S4:S23)</f>
        <v>1</v>
      </c>
      <c r="T24" s="11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7" t="s">
        <v>33</v>
      </c>
      <c r="Q27" s="117"/>
      <c r="R27" s="117"/>
      <c r="S27" s="11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8" t="s">
        <v>29</v>
      </c>
      <c r="Q28" s="118"/>
      <c r="R28" s="118"/>
      <c r="S28" s="11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9">
        <v>42795</v>
      </c>
      <c r="Q29" s="122">
        <f>'[2]лютий'!$D$94</f>
        <v>7713.34596</v>
      </c>
      <c r="R29" s="122"/>
      <c r="S29" s="12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0"/>
      <c r="Q30" s="122"/>
      <c r="R30" s="122"/>
      <c r="S30" s="12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3" t="s">
        <v>45</v>
      </c>
      <c r="R32" s="12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5" t="s">
        <v>40</v>
      </c>
      <c r="R33" s="12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7" t="s">
        <v>30</v>
      </c>
      <c r="Q37" s="117"/>
      <c r="R37" s="117"/>
      <c r="S37" s="11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 t="s">
        <v>31</v>
      </c>
      <c r="Q38" s="114"/>
      <c r="R38" s="114"/>
      <c r="S38" s="11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9">
        <v>42795</v>
      </c>
      <c r="Q39" s="121">
        <v>115182.07822999997</v>
      </c>
      <c r="R39" s="121"/>
      <c r="S39" s="12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0"/>
      <c r="Q40" s="121"/>
      <c r="R40" s="121"/>
      <c r="S40" s="12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79</v>
      </c>
      <c r="Q1" s="134"/>
      <c r="R1" s="134"/>
      <c r="S1" s="134"/>
      <c r="T1" s="134"/>
      <c r="U1" s="135"/>
    </row>
    <row r="2" spans="1:21" ht="15" thickBo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82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AVERAGE(L4:L6)</f>
        <v>4012.72</v>
      </c>
      <c r="P4" s="101">
        <v>0</v>
      </c>
      <c r="Q4" s="102">
        <v>0</v>
      </c>
      <c r="R4" s="103">
        <v>1</v>
      </c>
      <c r="S4" s="144">
        <v>0</v>
      </c>
      <c r="T4" s="145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4012.7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-368.8699999999998</v>
      </c>
      <c r="L6" s="69">
        <v>3141.73</v>
      </c>
      <c r="M6" s="69">
        <v>2500</v>
      </c>
      <c r="N6" s="3">
        <f t="shared" si="1"/>
        <v>1.256692</v>
      </c>
      <c r="O6" s="2">
        <v>4012.7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42800</v>
      </c>
      <c r="B7" s="84"/>
      <c r="C7" s="69"/>
      <c r="D7" s="69"/>
      <c r="E7" s="69"/>
      <c r="F7" s="86"/>
      <c r="G7" s="85"/>
      <c r="H7" s="85"/>
      <c r="I7" s="85"/>
      <c r="J7" s="85"/>
      <c r="K7" s="69">
        <f t="shared" si="0"/>
        <v>0</v>
      </c>
      <c r="L7" s="69"/>
      <c r="M7" s="69">
        <v>4800</v>
      </c>
      <c r="N7" s="3">
        <f t="shared" si="1"/>
        <v>0</v>
      </c>
      <c r="O7" s="2">
        <v>4012.7</v>
      </c>
      <c r="P7" s="77"/>
      <c r="Q7" s="78"/>
      <c r="R7" s="79"/>
      <c r="S7" s="128"/>
      <c r="T7" s="129"/>
      <c r="U7" s="74">
        <f t="shared" si="2"/>
        <v>0</v>
      </c>
    </row>
    <row r="8" spans="1:21" ht="12.75">
      <c r="A8" s="10">
        <v>42801</v>
      </c>
      <c r="B8" s="69"/>
      <c r="C8" s="80"/>
      <c r="D8" s="85"/>
      <c r="E8" s="85"/>
      <c r="F8" s="69"/>
      <c r="G8" s="85"/>
      <c r="H8" s="85"/>
      <c r="I8" s="85"/>
      <c r="J8" s="85"/>
      <c r="K8" s="69">
        <f t="shared" si="0"/>
        <v>0</v>
      </c>
      <c r="L8" s="69"/>
      <c r="M8" s="69">
        <v>7800</v>
      </c>
      <c r="N8" s="3">
        <f t="shared" si="1"/>
        <v>0</v>
      </c>
      <c r="O8" s="2">
        <v>4012.7</v>
      </c>
      <c r="P8" s="77"/>
      <c r="Q8" s="78"/>
      <c r="R8" s="76"/>
      <c r="S8" s="126"/>
      <c r="T8" s="127"/>
      <c r="U8" s="74">
        <f t="shared" si="2"/>
        <v>0</v>
      </c>
    </row>
    <row r="9" spans="1:21" ht="12.75">
      <c r="A9" s="10">
        <v>42803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2500</v>
      </c>
      <c r="N9" s="3">
        <f t="shared" si="1"/>
        <v>0</v>
      </c>
      <c r="O9" s="2">
        <v>4012.7</v>
      </c>
      <c r="P9" s="77"/>
      <c r="Q9" s="78"/>
      <c r="R9" s="76"/>
      <c r="S9" s="126"/>
      <c r="T9" s="127"/>
      <c r="U9" s="74">
        <f t="shared" si="2"/>
        <v>0</v>
      </c>
    </row>
    <row r="10" spans="1:21" ht="12.75">
      <c r="A10" s="10">
        <v>42804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2340</v>
      </c>
      <c r="N10" s="3">
        <f t="shared" si="1"/>
        <v>0</v>
      </c>
      <c r="O10" s="2">
        <v>4012.7</v>
      </c>
      <c r="P10" s="77"/>
      <c r="Q10" s="78"/>
      <c r="R10" s="76"/>
      <c r="S10" s="126"/>
      <c r="T10" s="127"/>
      <c r="U10" s="74">
        <f>P10+Q10+S10+R10+T10</f>
        <v>0</v>
      </c>
    </row>
    <row r="11" spans="1:21" ht="12.75">
      <c r="A11" s="10">
        <v>42807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2150</v>
      </c>
      <c r="N11" s="3">
        <f t="shared" si="1"/>
        <v>0</v>
      </c>
      <c r="O11" s="2">
        <v>4012.7</v>
      </c>
      <c r="P11" s="75"/>
      <c r="Q11" s="69"/>
      <c r="R11" s="76"/>
      <c r="S11" s="126"/>
      <c r="T11" s="127"/>
      <c r="U11" s="74">
        <f t="shared" si="2"/>
        <v>0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4012.7</v>
      </c>
      <c r="P12" s="75"/>
      <c r="Q12" s="69"/>
      <c r="R12" s="76"/>
      <c r="S12" s="126"/>
      <c r="T12" s="127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4012.7</v>
      </c>
      <c r="P13" s="75"/>
      <c r="Q13" s="69"/>
      <c r="R13" s="76"/>
      <c r="S13" s="126"/>
      <c r="T13" s="127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4012.7</v>
      </c>
      <c r="P14" s="75"/>
      <c r="Q14" s="69"/>
      <c r="R14" s="80"/>
      <c r="S14" s="126"/>
      <c r="T14" s="127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4012.7</v>
      </c>
      <c r="P15" s="75"/>
      <c r="Q15" s="69"/>
      <c r="R15" s="80"/>
      <c r="S15" s="126"/>
      <c r="T15" s="127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4012.7</v>
      </c>
      <c r="P16" s="75"/>
      <c r="Q16" s="69"/>
      <c r="R16" s="80"/>
      <c r="S16" s="126"/>
      <c r="T16" s="127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4012.7</v>
      </c>
      <c r="P17" s="75"/>
      <c r="Q17" s="69"/>
      <c r="R17" s="80"/>
      <c r="S17" s="126"/>
      <c r="T17" s="127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4012.7</v>
      </c>
      <c r="P18" s="75"/>
      <c r="Q18" s="69"/>
      <c r="R18" s="76"/>
      <c r="S18" s="126"/>
      <c r="T18" s="127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4012.7</v>
      </c>
      <c r="P19" s="75"/>
      <c r="Q19" s="69"/>
      <c r="R19" s="76"/>
      <c r="S19" s="126"/>
      <c r="T19" s="127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4012.7</v>
      </c>
      <c r="P20" s="75"/>
      <c r="Q20" s="69"/>
      <c r="R20" s="76"/>
      <c r="S20" s="126"/>
      <c r="T20" s="127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4012.7</v>
      </c>
      <c r="P21" s="75"/>
      <c r="Q21" s="69"/>
      <c r="R21" s="76"/>
      <c r="S21" s="126"/>
      <c r="T21" s="127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4012.7</v>
      </c>
      <c r="P22" s="75"/>
      <c r="Q22" s="69"/>
      <c r="R22" s="76"/>
      <c r="S22" s="126"/>
      <c r="T22" s="127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4012.7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4012.7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4012.7</v>
      </c>
      <c r="P25" s="105"/>
      <c r="Q25" s="106"/>
      <c r="R25" s="107"/>
      <c r="S25" s="146"/>
      <c r="T25" s="147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6627.150000000001</v>
      </c>
      <c r="C26" s="92">
        <f t="shared" si="3"/>
        <v>269.15</v>
      </c>
      <c r="D26" s="92">
        <f t="shared" si="3"/>
        <v>26</v>
      </c>
      <c r="E26" s="92">
        <f t="shared" si="3"/>
        <v>1638.9</v>
      </c>
      <c r="F26" s="92">
        <f t="shared" si="3"/>
        <v>745.0999999999999</v>
      </c>
      <c r="G26" s="92">
        <f t="shared" si="3"/>
        <v>176.1</v>
      </c>
      <c r="H26" s="92">
        <f t="shared" si="3"/>
        <v>34.3</v>
      </c>
      <c r="I26" s="92">
        <f t="shared" si="3"/>
        <v>461.7</v>
      </c>
      <c r="J26" s="92">
        <f t="shared" si="3"/>
        <v>2585.5</v>
      </c>
      <c r="K26" s="91">
        <f t="shared" si="3"/>
        <v>-525.7399999999998</v>
      </c>
      <c r="L26" s="91">
        <f t="shared" si="3"/>
        <v>12038.16</v>
      </c>
      <c r="M26" s="91">
        <f t="shared" si="3"/>
        <v>94334.8</v>
      </c>
      <c r="N26" s="93">
        <f>L26/M26</f>
        <v>0.12761101947531558</v>
      </c>
      <c r="O26" s="2"/>
      <c r="P26" s="82">
        <f>SUM(P4:P25)</f>
        <v>0</v>
      </c>
      <c r="Q26" s="82">
        <f>SUM(Q4:Q25)</f>
        <v>0</v>
      </c>
      <c r="R26" s="82">
        <f>SUM(R4:R25)</f>
        <v>1</v>
      </c>
      <c r="S26" s="115">
        <f>SUM(S4:S25)</f>
        <v>0</v>
      </c>
      <c r="T26" s="116"/>
      <c r="U26" s="82">
        <f>P26+Q26+S26+R26+T26</f>
        <v>1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7" t="s">
        <v>33</v>
      </c>
      <c r="Q29" s="117"/>
      <c r="R29" s="117"/>
      <c r="S29" s="117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8" t="s">
        <v>29</v>
      </c>
      <c r="Q30" s="118"/>
      <c r="R30" s="118"/>
      <c r="S30" s="11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19">
        <v>42800</v>
      </c>
      <c r="Q31" s="122">
        <v>0</v>
      </c>
      <c r="R31" s="122"/>
      <c r="S31" s="12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20"/>
      <c r="Q32" s="122"/>
      <c r="R32" s="122"/>
      <c r="S32" s="12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23" t="s">
        <v>45</v>
      </c>
      <c r="R34" s="12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25" t="s">
        <v>40</v>
      </c>
      <c r="R35" s="12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7" t="s">
        <v>30</v>
      </c>
      <c r="Q39" s="117"/>
      <c r="R39" s="117"/>
      <c r="S39" s="117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4" t="s">
        <v>31</v>
      </c>
      <c r="Q40" s="114"/>
      <c r="R40" s="114"/>
      <c r="S40" s="114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19">
        <v>42800</v>
      </c>
      <c r="Q41" s="121">
        <v>109563.05324999997</v>
      </c>
      <c r="R41" s="121"/>
      <c r="S41" s="12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20"/>
      <c r="Q42" s="121"/>
      <c r="R42" s="121"/>
      <c r="S42" s="12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Q34:R34"/>
    <mergeCell ref="Q35:R35"/>
    <mergeCell ref="P39:S39"/>
    <mergeCell ref="P40:S40"/>
    <mergeCell ref="P41:P42"/>
    <mergeCell ref="Q41:S42"/>
    <mergeCell ref="S25:T25"/>
    <mergeCell ref="S26:T26"/>
    <mergeCell ref="P29:S29"/>
    <mergeCell ref="P30:S30"/>
    <mergeCell ref="P31:P32"/>
    <mergeCell ref="Q31:S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84</v>
      </c>
      <c r="P27" s="151"/>
    </row>
    <row r="28" spans="1:16" ht="30.75" customHeight="1">
      <c r="A28" s="164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2"/>
      <c r="P28" s="153"/>
    </row>
    <row r="29" spans="1:16" ht="23.25" customHeight="1" thickBot="1">
      <c r="A29" s="44">
        <f>березень!Q41</f>
        <v>109563.05324999997</v>
      </c>
      <c r="B29" s="49">
        <v>4830</v>
      </c>
      <c r="C29" s="49">
        <v>48.34</v>
      </c>
      <c r="D29" s="49">
        <v>0</v>
      </c>
      <c r="E29" s="49">
        <v>0.08</v>
      </c>
      <c r="F29" s="49">
        <v>4650</v>
      </c>
      <c r="G29" s="49">
        <v>1103.59</v>
      </c>
      <c r="H29" s="49">
        <v>3</v>
      </c>
      <c r="I29" s="49">
        <v>2</v>
      </c>
      <c r="J29" s="49"/>
      <c r="K29" s="49"/>
      <c r="L29" s="63">
        <f>H29+F29+D29+J29+B29</f>
        <v>9483</v>
      </c>
      <c r="M29" s="50">
        <f>C29+E29+G29+I29</f>
        <v>1154.01</v>
      </c>
      <c r="N29" s="51">
        <f>M29-L29</f>
        <v>-8328.99</v>
      </c>
      <c r="O29" s="154">
        <f>березень!Q31</f>
        <v>0</v>
      </c>
      <c r="P29" s="15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108513.1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28606.59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48373.64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4434.18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13975.09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5334.999999999996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215564.53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48.34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1103.59</v>
      </c>
    </row>
    <row r="61" spans="1:3" ht="25.5">
      <c r="A61" s="83" t="s">
        <v>56</v>
      </c>
      <c r="B61" s="9">
        <f>H29</f>
        <v>3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2017-03-06T09:39:51Z</dcterms:modified>
  <cp:category/>
  <cp:version/>
  <cp:contentType/>
  <cp:contentStatus/>
</cp:coreProperties>
</file>